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3995" windowHeight="9630" activeTab="1"/>
  </bookViews>
  <sheets>
    <sheet name="nVIDIA" sheetId="1" r:id="rId1"/>
    <sheet name="AMD" sheetId="2" r:id="rId2"/>
  </sheets>
  <calcPr calcId="145621"/>
</workbook>
</file>

<file path=xl/calcChain.xml><?xml version="1.0" encoding="utf-8"?>
<calcChain xmlns="http://schemas.openxmlformats.org/spreadsheetml/2006/main">
  <c r="D34" i="2" l="1"/>
  <c r="B34" i="2"/>
  <c r="C31" i="2"/>
  <c r="F34" i="1"/>
  <c r="C34" i="1"/>
  <c r="B42" i="1"/>
  <c r="C30" i="1"/>
  <c r="C28" i="1"/>
  <c r="D38" i="1"/>
  <c r="B34" i="1" s="1"/>
  <c r="C38" i="1"/>
  <c r="E42" i="1" s="1"/>
  <c r="B38" i="1"/>
  <c r="D42" i="1" s="1"/>
  <c r="A38" i="1"/>
  <c r="D28" i="1" s="1"/>
  <c r="C32" i="1"/>
  <c r="C31" i="1"/>
  <c r="C33" i="1"/>
  <c r="C29" i="1"/>
  <c r="C34" i="2"/>
  <c r="C30" i="2"/>
  <c r="C32" i="2"/>
  <c r="C33" i="2"/>
  <c r="C28" i="2"/>
  <c r="C29" i="2"/>
  <c r="A38" i="2"/>
  <c r="C42" i="2" s="1"/>
  <c r="B42" i="2"/>
  <c r="C38" i="2"/>
  <c r="F29" i="2" s="1"/>
  <c r="B38" i="2"/>
  <c r="E30" i="2" s="1"/>
  <c r="D38" i="2"/>
  <c r="B32" i="2" s="1"/>
  <c r="D31" i="2" l="1"/>
  <c r="E31" i="2"/>
  <c r="B31" i="2"/>
  <c r="F31" i="2"/>
  <c r="E28" i="1"/>
  <c r="D34" i="1"/>
  <c r="A42" i="1"/>
  <c r="E34" i="1"/>
  <c r="B30" i="1"/>
  <c r="C42" i="1"/>
  <c r="B28" i="1"/>
  <c r="B17" i="1" s="1"/>
  <c r="E33" i="1"/>
  <c r="F32" i="1"/>
  <c r="B32" i="1"/>
  <c r="B29" i="1"/>
  <c r="B18" i="1" s="1"/>
  <c r="B33" i="1"/>
  <c r="E32" i="1"/>
  <c r="D42" i="2"/>
  <c r="E42" i="2"/>
  <c r="F28" i="2"/>
  <c r="D32" i="2"/>
  <c r="B21" i="2" s="1"/>
  <c r="F28" i="1"/>
  <c r="F33" i="1"/>
  <c r="D33" i="1"/>
  <c r="D30" i="1"/>
  <c r="D29" i="1"/>
  <c r="D32" i="1"/>
  <c r="A42" i="2"/>
  <c r="B24" i="2" s="1"/>
  <c r="E29" i="1"/>
  <c r="E31" i="1"/>
  <c r="E30" i="1"/>
  <c r="B29" i="2"/>
  <c r="D29" i="2"/>
  <c r="E28" i="2"/>
  <c r="E32" i="2"/>
  <c r="D33" i="2"/>
  <c r="E33" i="2"/>
  <c r="E29" i="2"/>
  <c r="E34" i="2"/>
  <c r="D30" i="2"/>
  <c r="D28" i="2"/>
  <c r="F31" i="1"/>
  <c r="F30" i="1"/>
  <c r="D31" i="1"/>
  <c r="F29" i="1"/>
  <c r="B30" i="2"/>
  <c r="F34" i="2"/>
  <c r="F32" i="2"/>
  <c r="F33" i="2"/>
  <c r="F30" i="2"/>
  <c r="B28" i="2"/>
  <c r="B17" i="2" s="1"/>
  <c r="B33" i="2"/>
  <c r="B31" i="1"/>
  <c r="B20" i="1" s="1"/>
  <c r="B23" i="1" l="1"/>
  <c r="C23" i="1" s="1"/>
  <c r="B22" i="2"/>
  <c r="B23" i="2"/>
  <c r="C23" i="2" s="1"/>
  <c r="B18" i="2"/>
  <c r="B20" i="2"/>
  <c r="B19" i="2"/>
  <c r="B19" i="1"/>
  <c r="B22" i="1"/>
  <c r="B21" i="1"/>
  <c r="B24" i="1"/>
  <c r="C24" i="1" s="1"/>
  <c r="C21" i="2"/>
  <c r="C20" i="1"/>
  <c r="C21" i="1"/>
  <c r="C22" i="1"/>
  <c r="C18" i="1"/>
  <c r="C17" i="1"/>
  <c r="C19" i="1"/>
  <c r="C17" i="2"/>
  <c r="C22" i="2"/>
  <c r="C19" i="2"/>
  <c r="C20" i="2"/>
  <c r="C18" i="2"/>
  <c r="C24" i="2"/>
</calcChain>
</file>

<file path=xl/sharedStrings.xml><?xml version="1.0" encoding="utf-8"?>
<sst xmlns="http://schemas.openxmlformats.org/spreadsheetml/2006/main" count="82" uniqueCount="36">
  <si>
    <t>Do</t>
    <phoneticPr fontId="1" type="noConversion"/>
  </si>
  <si>
    <t>Di</t>
    <phoneticPr fontId="1" type="noConversion"/>
  </si>
  <si>
    <t>Shader</t>
    <phoneticPr fontId="1" type="noConversion"/>
  </si>
  <si>
    <t>S term</t>
    <phoneticPr fontId="1" type="noConversion"/>
  </si>
  <si>
    <t>T term</t>
    <phoneticPr fontId="1" type="noConversion"/>
  </si>
  <si>
    <t>R term</t>
    <phoneticPr fontId="1" type="noConversion"/>
  </si>
  <si>
    <t>S load</t>
    <phoneticPr fontId="1" type="noConversion"/>
  </si>
  <si>
    <t>T load</t>
    <phoneticPr fontId="1" type="noConversion"/>
  </si>
  <si>
    <t>R load</t>
    <phoneticPr fontId="1" type="noConversion"/>
  </si>
  <si>
    <t>TMU</t>
    <phoneticPr fontId="1" type="noConversion"/>
  </si>
  <si>
    <t>ROP</t>
    <phoneticPr fontId="1" type="noConversion"/>
  </si>
  <si>
    <t>Bndwdt.</t>
    <phoneticPr fontId="1" type="noConversion"/>
  </si>
  <si>
    <t>Independent Variables</t>
    <phoneticPr fontId="1" type="noConversion"/>
  </si>
  <si>
    <t>Speed</t>
    <phoneticPr fontId="1" type="noConversion"/>
  </si>
  <si>
    <t>SP</t>
    <phoneticPr fontId="1" type="noConversion"/>
  </si>
  <si>
    <t>Test</t>
    <phoneticPr fontId="1" type="noConversion"/>
  </si>
  <si>
    <t>Test Dependent Var.</t>
    <phoneticPr fontId="1" type="noConversion"/>
  </si>
  <si>
    <t>Timewise</t>
    <phoneticPr fontId="1" type="noConversion"/>
  </si>
  <si>
    <t>Test Spec : 테스트하고 싶은 스펙을 입력해 주세요.</t>
    <phoneticPr fontId="1" type="noConversion"/>
  </si>
  <si>
    <t>Given Spec</t>
    <phoneticPr fontId="1" type="noConversion"/>
  </si>
  <si>
    <t>Given Dependent Variables</t>
    <phoneticPr fontId="1" type="noConversion"/>
  </si>
  <si>
    <t>Test Dependent Variables</t>
    <phoneticPr fontId="1" type="noConversion"/>
  </si>
  <si>
    <t>GPU Clock</t>
    <phoneticPr fontId="1" type="noConversion"/>
  </si>
  <si>
    <t>Bus Width</t>
    <phoneticPr fontId="1" type="noConversion"/>
  </si>
  <si>
    <t>GPU Clock</t>
    <phoneticPr fontId="1" type="noConversion"/>
  </si>
  <si>
    <t>Shader Clk</t>
    <phoneticPr fontId="1" type="noConversion"/>
  </si>
  <si>
    <t>Ram Clock</t>
    <phoneticPr fontId="1" type="noConversion"/>
  </si>
  <si>
    <t>Shader Clk</t>
    <phoneticPr fontId="1" type="noConversion"/>
  </si>
  <si>
    <t>Ram Clock</t>
    <phoneticPr fontId="1" type="noConversion"/>
  </si>
  <si>
    <t>7970 GE</t>
    <phoneticPr fontId="1" type="noConversion"/>
  </si>
  <si>
    <t>TITAN</t>
    <phoneticPr fontId="1" type="noConversion"/>
  </si>
  <si>
    <t>660Ti</t>
    <phoneticPr fontId="1" type="noConversion"/>
  </si>
  <si>
    <t>770=7970GE</t>
    <phoneticPr fontId="1" type="noConversion"/>
  </si>
  <si>
    <t>7970GE=770</t>
    <phoneticPr fontId="1" type="noConversion"/>
  </si>
  <si>
    <t>Test Spec: 테스트하고 싶은 스펙을 입력해 주세요.</t>
    <phoneticPr fontId="1" type="noConversion"/>
  </si>
  <si>
    <t>Model : Game Performance
(Do:Di:S:T:R = 1:0.5:0.75:0.75:2)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</si>
</sst>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0.14999847407452621"/>
      <name val="맑은 고딕"/>
      <family val="2"/>
      <charset val="129"/>
      <scheme val="minor"/>
    </font>
    <font>
      <b/>
      <sz val="11"/>
      <color theme="0" tint="-0.14999847407452621"/>
      <name val="맑은 고딕"/>
      <family val="2"/>
      <charset val="129"/>
      <scheme val="minor"/>
    </font>
    <font>
      <b/>
      <sz val="11"/>
      <color theme="0" tint="-0.1499984740745262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H24"/>
    </sheetView>
  </sheetViews>
  <sheetFormatPr defaultColWidth="10.625" defaultRowHeight="16.5" x14ac:dyDescent="0.3"/>
  <cols>
    <col min="1" max="16384" width="10.625" style="12"/>
  </cols>
  <sheetData>
    <row r="1" spans="1:15" x14ac:dyDescent="0.3">
      <c r="A1" s="2" t="s">
        <v>18</v>
      </c>
      <c r="B1" s="3"/>
      <c r="C1" s="3"/>
      <c r="D1" s="3"/>
      <c r="E1" s="3"/>
      <c r="F1" s="3"/>
      <c r="G1" s="4"/>
      <c r="H1" s="1"/>
    </row>
    <row r="2" spans="1:15" x14ac:dyDescent="0.3">
      <c r="A2" s="13" t="s">
        <v>2</v>
      </c>
      <c r="B2" s="13" t="s">
        <v>27</v>
      </c>
      <c r="C2" s="13" t="s">
        <v>9</v>
      </c>
      <c r="D2" s="13" t="s">
        <v>10</v>
      </c>
      <c r="E2" s="13" t="s">
        <v>22</v>
      </c>
      <c r="F2" s="13" t="s">
        <v>28</v>
      </c>
      <c r="G2" s="13" t="s">
        <v>23</v>
      </c>
    </row>
    <row r="3" spans="1:15" x14ac:dyDescent="0.3">
      <c r="A3" s="14">
        <v>2880</v>
      </c>
      <c r="B3" s="14">
        <v>900</v>
      </c>
      <c r="C3" s="14">
        <v>240</v>
      </c>
      <c r="D3" s="14">
        <v>48</v>
      </c>
      <c r="E3" s="14">
        <v>900</v>
      </c>
      <c r="F3" s="14">
        <v>6000</v>
      </c>
      <c r="G3" s="14">
        <v>384</v>
      </c>
    </row>
    <row r="5" spans="1:15" x14ac:dyDescent="0.3">
      <c r="A5" s="10" t="s">
        <v>19</v>
      </c>
      <c r="B5" s="3"/>
      <c r="C5" s="3"/>
      <c r="D5" s="3"/>
      <c r="E5" s="3"/>
      <c r="F5" s="3"/>
      <c r="G5" s="3"/>
      <c r="H5" s="4"/>
      <c r="I5" s="1"/>
    </row>
    <row r="6" spans="1:15" ht="16.5" customHeight="1" x14ac:dyDescent="0.3">
      <c r="A6" s="11"/>
      <c r="B6" s="11" t="s">
        <v>2</v>
      </c>
      <c r="C6" s="19" t="s">
        <v>25</v>
      </c>
      <c r="D6" s="11" t="s">
        <v>9</v>
      </c>
      <c r="E6" s="11" t="s">
        <v>10</v>
      </c>
      <c r="F6" s="11" t="s">
        <v>24</v>
      </c>
      <c r="G6" s="11" t="s">
        <v>26</v>
      </c>
      <c r="H6" s="11" t="s">
        <v>23</v>
      </c>
    </row>
    <row r="7" spans="1:15" x14ac:dyDescent="0.3">
      <c r="A7" s="11" t="s">
        <v>30</v>
      </c>
      <c r="B7" s="15">
        <v>2688</v>
      </c>
      <c r="C7" s="15">
        <v>836</v>
      </c>
      <c r="D7" s="15">
        <v>224</v>
      </c>
      <c r="E7" s="15">
        <v>48</v>
      </c>
      <c r="F7" s="15">
        <v>836</v>
      </c>
      <c r="G7" s="15">
        <v>6008</v>
      </c>
      <c r="H7" s="15">
        <v>384</v>
      </c>
    </row>
    <row r="8" spans="1:15" x14ac:dyDescent="0.3">
      <c r="A8" s="11">
        <v>780</v>
      </c>
      <c r="B8" s="15">
        <v>2304</v>
      </c>
      <c r="C8" s="15">
        <v>863</v>
      </c>
      <c r="D8" s="15">
        <v>192</v>
      </c>
      <c r="E8" s="15">
        <v>48</v>
      </c>
      <c r="F8" s="15">
        <v>863</v>
      </c>
      <c r="G8" s="15">
        <v>6008</v>
      </c>
      <c r="H8" s="15">
        <v>384</v>
      </c>
    </row>
    <row r="9" spans="1:15" x14ac:dyDescent="0.3">
      <c r="A9" s="11">
        <v>770</v>
      </c>
      <c r="B9" s="15">
        <v>1536</v>
      </c>
      <c r="C9" s="15">
        <v>1046</v>
      </c>
      <c r="D9" s="15">
        <v>128</v>
      </c>
      <c r="E9" s="15">
        <v>32</v>
      </c>
      <c r="F9" s="15">
        <v>1046</v>
      </c>
      <c r="G9" s="15">
        <v>6008</v>
      </c>
      <c r="H9" s="15">
        <v>256</v>
      </c>
    </row>
    <row r="10" spans="1:15" x14ac:dyDescent="0.3">
      <c r="A10" s="11">
        <v>760</v>
      </c>
      <c r="B10" s="15">
        <v>1152</v>
      </c>
      <c r="C10" s="15">
        <v>980</v>
      </c>
      <c r="D10" s="15">
        <v>96</v>
      </c>
      <c r="E10" s="15">
        <v>32</v>
      </c>
      <c r="F10" s="15">
        <v>980</v>
      </c>
      <c r="G10" s="15">
        <v>6008</v>
      </c>
      <c r="H10" s="15">
        <v>256</v>
      </c>
    </row>
    <row r="11" spans="1:15" x14ac:dyDescent="0.3">
      <c r="A11" s="11">
        <v>670</v>
      </c>
      <c r="B11" s="15">
        <v>1344</v>
      </c>
      <c r="C11" s="15">
        <v>915</v>
      </c>
      <c r="D11" s="15">
        <v>112</v>
      </c>
      <c r="E11" s="15">
        <v>32</v>
      </c>
      <c r="F11" s="15">
        <v>915</v>
      </c>
      <c r="G11" s="15">
        <v>6008</v>
      </c>
      <c r="H11" s="15">
        <v>256</v>
      </c>
    </row>
    <row r="12" spans="1:15" x14ac:dyDescent="0.3">
      <c r="A12" s="11" t="s">
        <v>31</v>
      </c>
      <c r="B12" s="15">
        <v>1344</v>
      </c>
      <c r="C12" s="15">
        <v>915</v>
      </c>
      <c r="D12" s="15">
        <v>112</v>
      </c>
      <c r="E12" s="15">
        <v>24</v>
      </c>
      <c r="F12" s="15">
        <v>915</v>
      </c>
      <c r="G12" s="15">
        <v>6008</v>
      </c>
      <c r="H12" s="15">
        <v>192</v>
      </c>
    </row>
    <row r="13" spans="1:15" x14ac:dyDescent="0.3">
      <c r="A13" s="11">
        <v>580</v>
      </c>
      <c r="B13" s="15">
        <v>512</v>
      </c>
      <c r="C13" s="15">
        <v>1544</v>
      </c>
      <c r="D13" s="15">
        <v>64</v>
      </c>
      <c r="E13" s="15">
        <v>48</v>
      </c>
      <c r="F13" s="15">
        <v>772</v>
      </c>
      <c r="G13" s="15">
        <v>3414</v>
      </c>
      <c r="H13" s="15">
        <v>384</v>
      </c>
    </row>
    <row r="14" spans="1:15" ht="16.5" customHeight="1" x14ac:dyDescent="0.3"/>
    <row r="15" spans="1:15" ht="35.1" customHeight="1" x14ac:dyDescent="0.3">
      <c r="A15" s="7" t="s">
        <v>35</v>
      </c>
      <c r="B15" s="8"/>
      <c r="C15" s="9"/>
      <c r="H15" s="20"/>
      <c r="I15" s="24"/>
      <c r="J15" s="25"/>
      <c r="K15" s="25"/>
      <c r="L15" s="20"/>
      <c r="M15" s="24"/>
      <c r="N15" s="25"/>
      <c r="O15" s="25"/>
    </row>
    <row r="16" spans="1:15" x14ac:dyDescent="0.3">
      <c r="A16" s="11"/>
      <c r="B16" s="11" t="s">
        <v>17</v>
      </c>
      <c r="C16" s="11" t="s">
        <v>13</v>
      </c>
      <c r="H16" s="20"/>
      <c r="I16" s="20"/>
      <c r="J16" s="20"/>
      <c r="K16" s="20"/>
      <c r="L16" s="20"/>
      <c r="M16" s="20"/>
      <c r="N16" s="20"/>
      <c r="O16" s="20"/>
    </row>
    <row r="17" spans="1:15" x14ac:dyDescent="0.3">
      <c r="A17" s="11" t="s">
        <v>30</v>
      </c>
      <c r="B17" s="15">
        <f>(B28*1+C28*0.5+D28*0.75+E28*0.75+F28*2)/5</f>
        <v>0.80659603554340398</v>
      </c>
      <c r="C17" s="16">
        <f>1/B17</f>
        <v>1.2397779755095122</v>
      </c>
      <c r="H17" s="20"/>
      <c r="I17" s="20"/>
      <c r="J17" s="26"/>
      <c r="K17" s="27"/>
      <c r="L17" s="20"/>
      <c r="M17" s="20"/>
      <c r="N17" s="26"/>
      <c r="O17" s="27"/>
    </row>
    <row r="18" spans="1:15" x14ac:dyDescent="0.3">
      <c r="A18" s="11">
        <v>780</v>
      </c>
      <c r="B18" s="15">
        <f>(B29*1+C29*0.5+D29*0.75+E29*0.75+F29*2)/5</f>
        <v>0.82016222479721912</v>
      </c>
      <c r="C18" s="16">
        <f t="shared" ref="C18:C24" si="0">1/B18</f>
        <v>1.2192709805029667</v>
      </c>
      <c r="H18" s="20"/>
      <c r="I18" s="20"/>
      <c r="J18" s="26"/>
      <c r="K18" s="27"/>
      <c r="L18" s="20"/>
      <c r="M18" s="20"/>
      <c r="N18" s="26"/>
      <c r="O18" s="27"/>
    </row>
    <row r="19" spans="1:15" x14ac:dyDescent="0.3">
      <c r="A19" s="22" t="s">
        <v>32</v>
      </c>
      <c r="B19" s="15">
        <f>(B30*1+C30*0.5+D30*0.75+E30*0.75+F30*2)/5</f>
        <v>1</v>
      </c>
      <c r="C19" s="21">
        <f t="shared" si="0"/>
        <v>1</v>
      </c>
      <c r="H19" s="20"/>
      <c r="I19" s="28"/>
      <c r="J19" s="29"/>
      <c r="K19" s="30"/>
      <c r="L19" s="20"/>
      <c r="M19" s="28"/>
      <c r="N19" s="29"/>
      <c r="O19" s="30"/>
    </row>
    <row r="20" spans="1:15" x14ac:dyDescent="0.3">
      <c r="A20" s="11">
        <v>760</v>
      </c>
      <c r="B20" s="15">
        <f>(B31*1+C31*0.5+D31*0.75+E31*0.75+F31*2)/5</f>
        <v>1.160612244897959</v>
      </c>
      <c r="C20" s="16">
        <f t="shared" si="0"/>
        <v>0.8616142078424478</v>
      </c>
      <c r="H20" s="20"/>
      <c r="I20" s="20"/>
      <c r="J20" s="26"/>
      <c r="K20" s="27"/>
      <c r="L20" s="20"/>
      <c r="M20" s="20"/>
      <c r="N20" s="26"/>
      <c r="O20" s="27"/>
    </row>
    <row r="21" spans="1:15" x14ac:dyDescent="0.3">
      <c r="A21" s="11">
        <v>670</v>
      </c>
      <c r="B21" s="15">
        <f>(B32*1+C32*0.5+D32*0.75+E32*0.75+F32*2)/5</f>
        <v>1.1635284933645589</v>
      </c>
      <c r="C21" s="16">
        <f t="shared" ref="C21:C22" si="1">1/B21</f>
        <v>0.85945467232032635</v>
      </c>
      <c r="H21" s="20"/>
      <c r="I21" s="20"/>
      <c r="J21" s="26"/>
      <c r="K21" s="27"/>
      <c r="L21" s="20"/>
      <c r="M21" s="20"/>
      <c r="N21" s="26"/>
      <c r="O21" s="27"/>
    </row>
    <row r="22" spans="1:15" x14ac:dyDescent="0.3">
      <c r="A22" s="11" t="s">
        <v>31</v>
      </c>
      <c r="B22" s="15">
        <f>(B33*1+C33*0.5+D33*0.75+E33*0.75+F33*2)/5</f>
        <v>1.3826177465521727</v>
      </c>
      <c r="C22" s="16">
        <f t="shared" si="1"/>
        <v>0.72326570557458503</v>
      </c>
      <c r="H22" s="20"/>
      <c r="I22" s="20"/>
      <c r="J22" s="26"/>
      <c r="K22" s="27"/>
      <c r="L22" s="20"/>
      <c r="M22" s="20"/>
      <c r="N22" s="26"/>
      <c r="O22" s="27"/>
    </row>
    <row r="23" spans="1:15" x14ac:dyDescent="0.3">
      <c r="A23" s="11">
        <v>580</v>
      </c>
      <c r="B23" s="15">
        <f>(B34*1+C34*0.5+D34*0.75+E34*0.75+F34*2)/5</f>
        <v>1.4427807043637242</v>
      </c>
      <c r="C23" s="16">
        <f t="shared" si="0"/>
        <v>0.6931060257289805</v>
      </c>
      <c r="H23" s="20"/>
      <c r="I23" s="20"/>
      <c r="J23" s="26"/>
      <c r="K23" s="27"/>
      <c r="L23" s="20"/>
      <c r="M23" s="20"/>
      <c r="N23" s="26"/>
      <c r="O23" s="27"/>
    </row>
    <row r="24" spans="1:15" x14ac:dyDescent="0.3">
      <c r="A24" s="13" t="s">
        <v>15</v>
      </c>
      <c r="B24" s="17">
        <f>(A42*1+B42*0.5+C42*0.75+D42*0.75+E42*2)/5</f>
        <v>0.74561481481481484</v>
      </c>
      <c r="C24" s="18">
        <f>1/B24</f>
        <v>1.3411750680522163</v>
      </c>
      <c r="H24" s="20"/>
      <c r="I24" s="20"/>
      <c r="J24" s="31"/>
      <c r="K24" s="32"/>
      <c r="L24" s="20"/>
      <c r="M24" s="20"/>
      <c r="N24" s="31"/>
      <c r="O24" s="32"/>
    </row>
    <row r="26" spans="1:15" x14ac:dyDescent="0.3">
      <c r="A26" s="10" t="s">
        <v>20</v>
      </c>
      <c r="B26" s="8"/>
      <c r="C26" s="8"/>
      <c r="D26" s="8"/>
      <c r="E26" s="8"/>
      <c r="F26" s="9"/>
    </row>
    <row r="27" spans="1:15" x14ac:dyDescent="0.3">
      <c r="A27" s="11"/>
      <c r="B27" s="11" t="s">
        <v>0</v>
      </c>
      <c r="C27" s="11" t="s">
        <v>1</v>
      </c>
      <c r="D27" s="11" t="s">
        <v>3</v>
      </c>
      <c r="E27" s="11" t="s">
        <v>4</v>
      </c>
      <c r="F27" s="11" t="s">
        <v>5</v>
      </c>
    </row>
    <row r="28" spans="1:15" x14ac:dyDescent="0.3">
      <c r="A28" s="11" t="s">
        <v>30</v>
      </c>
      <c r="B28" s="15">
        <f>$D$38/(G7*H7)</f>
        <v>0.66666666666666663</v>
      </c>
      <c r="C28" s="15">
        <f>$F$9/F7</f>
        <v>1.2511961722488039</v>
      </c>
      <c r="D28" s="15">
        <f>$A$38/(B7*C7)</f>
        <v>0.71496924128503081</v>
      </c>
      <c r="E28" s="15">
        <f>$B$38/(D7*F7)</f>
        <v>0.71496924128503081</v>
      </c>
      <c r="F28" s="15">
        <f>$C$38/(E7*F7)</f>
        <v>0.8341307814992025</v>
      </c>
    </row>
    <row r="29" spans="1:15" x14ac:dyDescent="0.3">
      <c r="A29" s="11">
        <v>780</v>
      </c>
      <c r="B29" s="15">
        <f>$D$38/(G8*H8)</f>
        <v>0.66666666666666663</v>
      </c>
      <c r="C29" s="15">
        <f t="shared" ref="C28:C34" si="2">$F$9/F8</f>
        <v>1.2120509849362688</v>
      </c>
      <c r="D29" s="15">
        <f>$A$38/(B8*C8)</f>
        <v>0.80803398995751252</v>
      </c>
      <c r="E29" s="15">
        <f>$B$38/(D8*F8)</f>
        <v>0.80803398995751252</v>
      </c>
      <c r="F29" s="15">
        <f>$C$38/(E8*F8)</f>
        <v>0.80803398995751252</v>
      </c>
    </row>
    <row r="30" spans="1:15" x14ac:dyDescent="0.3">
      <c r="A30" s="11">
        <v>770</v>
      </c>
      <c r="B30" s="15">
        <f>$D$38/(G9*H9)</f>
        <v>1</v>
      </c>
      <c r="C30" s="15">
        <f>$F$9/F9</f>
        <v>1</v>
      </c>
      <c r="D30" s="15">
        <f>$A$38/(B9*C9)</f>
        <v>1</v>
      </c>
      <c r="E30" s="15">
        <f>$B$38/(D9*F9)</f>
        <v>1</v>
      </c>
      <c r="F30" s="15">
        <f>$C$38/(E9*F9)</f>
        <v>1</v>
      </c>
    </row>
    <row r="31" spans="1:15" x14ac:dyDescent="0.3">
      <c r="A31" s="11">
        <v>760</v>
      </c>
      <c r="B31" s="15">
        <f>$D$38/(G10*H10)</f>
        <v>1</v>
      </c>
      <c r="C31" s="15">
        <f t="shared" si="2"/>
        <v>1.0673469387755101</v>
      </c>
      <c r="D31" s="15">
        <f>$A$38/(B10*C10)</f>
        <v>1.4231292517006802</v>
      </c>
      <c r="E31" s="15">
        <f>$B$38/(D10*F10)</f>
        <v>1.4231292517006802</v>
      </c>
      <c r="F31" s="15">
        <f>$C$38/(E10*F10)</f>
        <v>1.0673469387755101</v>
      </c>
    </row>
    <row r="32" spans="1:15" x14ac:dyDescent="0.3">
      <c r="A32" s="11">
        <v>670</v>
      </c>
      <c r="B32" s="15">
        <f t="shared" ref="B32:B33" si="3">$D$38/(G11*H11)</f>
        <v>1</v>
      </c>
      <c r="C32" s="15">
        <f>$F$9/F11</f>
        <v>1.1431693989071039</v>
      </c>
      <c r="D32" s="15">
        <f t="shared" ref="D32:D33" si="4">$A$38/(B11*C11)</f>
        <v>1.3064793130366901</v>
      </c>
      <c r="E32" s="15">
        <f t="shared" ref="E32:E33" si="5">$B$38/(D11*F11)</f>
        <v>1.3064793130366901</v>
      </c>
      <c r="F32" s="15">
        <f t="shared" ref="F32:F33" si="6">$C$38/(E11*F11)</f>
        <v>1.1431693989071039</v>
      </c>
    </row>
    <row r="33" spans="1:8" x14ac:dyDescent="0.3">
      <c r="A33" s="11" t="s">
        <v>31</v>
      </c>
      <c r="B33" s="15">
        <f t="shared" si="3"/>
        <v>1.3333333333333333</v>
      </c>
      <c r="C33" s="15">
        <f t="shared" si="2"/>
        <v>1.1431693989071039</v>
      </c>
      <c r="D33" s="15">
        <f t="shared" si="4"/>
        <v>1.3064793130366901</v>
      </c>
      <c r="E33" s="15">
        <f t="shared" si="5"/>
        <v>1.3064793130366901</v>
      </c>
      <c r="F33" s="15">
        <f t="shared" si="6"/>
        <v>1.5242258652094718</v>
      </c>
    </row>
    <row r="34" spans="1:8" x14ac:dyDescent="0.3">
      <c r="A34" s="11">
        <v>580</v>
      </c>
      <c r="B34" s="15">
        <f>$D$38/(G13*H13)</f>
        <v>1.1732083577426284</v>
      </c>
      <c r="C34" s="15">
        <f>$F$9/F13</f>
        <v>1.354922279792746</v>
      </c>
      <c r="D34" s="15">
        <f>$A$38/(B13*C13)</f>
        <v>2.0323834196891193</v>
      </c>
      <c r="E34" s="15">
        <f>$B$38/(D13*F13)</f>
        <v>2.7098445595854921</v>
      </c>
      <c r="F34" s="15">
        <f>$C$38/(E13*F13)</f>
        <v>0.9032815198618307</v>
      </c>
    </row>
    <row r="36" spans="1:8" x14ac:dyDescent="0.3">
      <c r="A36" s="10" t="s">
        <v>12</v>
      </c>
      <c r="B36" s="8"/>
      <c r="C36" s="8"/>
      <c r="D36" s="9"/>
    </row>
    <row r="37" spans="1:8" x14ac:dyDescent="0.3">
      <c r="A37" s="11" t="s">
        <v>6</v>
      </c>
      <c r="B37" s="11" t="s">
        <v>7</v>
      </c>
      <c r="C37" s="11" t="s">
        <v>8</v>
      </c>
      <c r="D37" s="11" t="s">
        <v>11</v>
      </c>
    </row>
    <row r="38" spans="1:8" x14ac:dyDescent="0.3">
      <c r="A38" s="15">
        <f>$B$9*$C$9</f>
        <v>1606656</v>
      </c>
      <c r="B38" s="15">
        <f>$D$9*$F$9</f>
        <v>133888</v>
      </c>
      <c r="C38" s="15">
        <f>$E$9*$F$9</f>
        <v>33472</v>
      </c>
      <c r="D38" s="15">
        <f>$G$9*$H$9</f>
        <v>1538048</v>
      </c>
    </row>
    <row r="40" spans="1:8" x14ac:dyDescent="0.3">
      <c r="A40" s="2" t="s">
        <v>16</v>
      </c>
      <c r="B40" s="5"/>
      <c r="C40" s="5"/>
      <c r="D40" s="5"/>
      <c r="E40" s="6"/>
    </row>
    <row r="41" spans="1:8" x14ac:dyDescent="0.3">
      <c r="A41" s="13" t="s">
        <v>0</v>
      </c>
      <c r="B41" s="13" t="s">
        <v>1</v>
      </c>
      <c r="C41" s="13" t="s">
        <v>3</v>
      </c>
      <c r="D41" s="13" t="s">
        <v>4</v>
      </c>
      <c r="E41" s="13" t="s">
        <v>5</v>
      </c>
      <c r="H41" s="20"/>
    </row>
    <row r="42" spans="1:8" x14ac:dyDescent="0.3">
      <c r="A42" s="15">
        <f>D38/(F3*G3)</f>
        <v>0.66755555555555557</v>
      </c>
      <c r="B42" s="15">
        <f>F9/E3</f>
        <v>1.1622222222222223</v>
      </c>
      <c r="C42" s="15">
        <f>A38/(A3*B3)</f>
        <v>0.61985185185185188</v>
      </c>
      <c r="D42" s="15">
        <f>B38/(C3*E3)</f>
        <v>0.61985185185185188</v>
      </c>
      <c r="E42" s="15">
        <f>C38/(D3*E3)</f>
        <v>0.77481481481481485</v>
      </c>
    </row>
  </sheetData>
  <mergeCells count="8">
    <mergeCell ref="A1:G1"/>
    <mergeCell ref="A40:E40"/>
    <mergeCell ref="M15:O15"/>
    <mergeCell ref="A36:D36"/>
    <mergeCell ref="A26:F26"/>
    <mergeCell ref="A15:C15"/>
    <mergeCell ref="I15:K15"/>
    <mergeCell ref="A5:H5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F1"/>
    </sheetView>
  </sheetViews>
  <sheetFormatPr defaultColWidth="10.625" defaultRowHeight="16.5" x14ac:dyDescent="0.3"/>
  <cols>
    <col min="1" max="16384" width="10.625" style="12"/>
  </cols>
  <sheetData>
    <row r="1" spans="1:15" x14ac:dyDescent="0.3">
      <c r="A1" s="2" t="s">
        <v>34</v>
      </c>
      <c r="B1" s="5"/>
      <c r="C1" s="5"/>
      <c r="D1" s="5"/>
      <c r="E1" s="5"/>
      <c r="F1" s="6"/>
      <c r="G1" s="1"/>
      <c r="H1" s="1"/>
    </row>
    <row r="2" spans="1:15" x14ac:dyDescent="0.3">
      <c r="A2" s="13" t="s">
        <v>14</v>
      </c>
      <c r="B2" s="13" t="s">
        <v>9</v>
      </c>
      <c r="C2" s="13" t="s">
        <v>10</v>
      </c>
      <c r="D2" s="13" t="s">
        <v>22</v>
      </c>
      <c r="E2" s="13" t="s">
        <v>28</v>
      </c>
      <c r="F2" s="13" t="s">
        <v>23</v>
      </c>
    </row>
    <row r="3" spans="1:15" x14ac:dyDescent="0.3">
      <c r="A3" s="14">
        <v>2560</v>
      </c>
      <c r="B3" s="14">
        <v>160</v>
      </c>
      <c r="C3" s="14">
        <v>48</v>
      </c>
      <c r="D3" s="14">
        <v>1000</v>
      </c>
      <c r="E3" s="14">
        <v>6000</v>
      </c>
      <c r="F3" s="14">
        <v>384</v>
      </c>
    </row>
    <row r="5" spans="1:15" x14ac:dyDescent="0.3">
      <c r="A5" s="10" t="s">
        <v>19</v>
      </c>
      <c r="B5" s="8"/>
      <c r="C5" s="8"/>
      <c r="D5" s="8"/>
      <c r="E5" s="8"/>
      <c r="F5" s="8"/>
      <c r="G5" s="9"/>
      <c r="H5" s="1"/>
    </row>
    <row r="6" spans="1:15" x14ac:dyDescent="0.3">
      <c r="A6" s="11"/>
      <c r="B6" s="11" t="s">
        <v>14</v>
      </c>
      <c r="C6" s="11" t="s">
        <v>9</v>
      </c>
      <c r="D6" s="11" t="s">
        <v>10</v>
      </c>
      <c r="E6" s="11" t="s">
        <v>22</v>
      </c>
      <c r="F6" s="11" t="s">
        <v>28</v>
      </c>
      <c r="G6" s="11" t="s">
        <v>23</v>
      </c>
    </row>
    <row r="7" spans="1:15" x14ac:dyDescent="0.3">
      <c r="A7" s="11">
        <v>7990</v>
      </c>
      <c r="B7" s="15">
        <v>4096</v>
      </c>
      <c r="C7" s="15">
        <v>256</v>
      </c>
      <c r="D7" s="15">
        <v>64</v>
      </c>
      <c r="E7" s="15">
        <v>950</v>
      </c>
      <c r="F7" s="15">
        <v>6000</v>
      </c>
      <c r="G7" s="15">
        <v>768</v>
      </c>
    </row>
    <row r="8" spans="1:15" x14ac:dyDescent="0.3">
      <c r="A8" s="11" t="s">
        <v>29</v>
      </c>
      <c r="B8" s="15">
        <v>2048</v>
      </c>
      <c r="C8" s="15">
        <v>128</v>
      </c>
      <c r="D8" s="15">
        <v>32</v>
      </c>
      <c r="E8" s="15">
        <v>1000</v>
      </c>
      <c r="F8" s="15">
        <v>6000</v>
      </c>
      <c r="G8" s="15">
        <v>384</v>
      </c>
    </row>
    <row r="9" spans="1:15" x14ac:dyDescent="0.3">
      <c r="A9" s="11">
        <v>7970</v>
      </c>
      <c r="B9" s="15">
        <v>2048</v>
      </c>
      <c r="C9" s="15">
        <v>128</v>
      </c>
      <c r="D9" s="15">
        <v>32</v>
      </c>
      <c r="E9" s="15">
        <v>925</v>
      </c>
      <c r="F9" s="15">
        <v>5500</v>
      </c>
      <c r="G9" s="15">
        <v>384</v>
      </c>
    </row>
    <row r="10" spans="1:15" x14ac:dyDescent="0.3">
      <c r="A10" s="11">
        <v>7870</v>
      </c>
      <c r="B10" s="15">
        <v>1536</v>
      </c>
      <c r="C10" s="15">
        <v>96</v>
      </c>
      <c r="D10" s="15">
        <v>32</v>
      </c>
      <c r="E10" s="15">
        <v>975</v>
      </c>
      <c r="F10" s="15">
        <v>6000</v>
      </c>
      <c r="G10" s="15">
        <v>256</v>
      </c>
    </row>
    <row r="11" spans="1:15" x14ac:dyDescent="0.3">
      <c r="A11" s="11">
        <v>6970</v>
      </c>
      <c r="B11" s="15">
        <v>1536</v>
      </c>
      <c r="C11" s="15">
        <v>96</v>
      </c>
      <c r="D11" s="15">
        <v>32</v>
      </c>
      <c r="E11" s="15">
        <v>880</v>
      </c>
      <c r="F11" s="15">
        <v>5500</v>
      </c>
      <c r="G11" s="15">
        <v>256</v>
      </c>
    </row>
    <row r="12" spans="1:15" x14ac:dyDescent="0.3">
      <c r="A12" s="11">
        <v>6870</v>
      </c>
      <c r="B12" s="15">
        <v>1120</v>
      </c>
      <c r="C12" s="15">
        <v>56</v>
      </c>
      <c r="D12" s="15">
        <v>32</v>
      </c>
      <c r="E12" s="15">
        <v>900</v>
      </c>
      <c r="F12" s="15">
        <v>4200</v>
      </c>
      <c r="G12" s="15">
        <v>256</v>
      </c>
    </row>
    <row r="13" spans="1:15" x14ac:dyDescent="0.3">
      <c r="A13" s="11">
        <v>5870</v>
      </c>
      <c r="B13" s="15">
        <v>1600</v>
      </c>
      <c r="C13" s="15">
        <v>80</v>
      </c>
      <c r="D13" s="15">
        <v>32</v>
      </c>
      <c r="E13" s="15">
        <v>850</v>
      </c>
      <c r="F13" s="15">
        <v>4800</v>
      </c>
      <c r="G13" s="15">
        <v>256</v>
      </c>
    </row>
    <row r="15" spans="1:15" ht="35.1" customHeight="1" x14ac:dyDescent="0.3">
      <c r="A15" s="7" t="s">
        <v>35</v>
      </c>
      <c r="B15" s="8"/>
      <c r="C15" s="9"/>
      <c r="F15" s="20"/>
      <c r="G15" s="20"/>
      <c r="H15" s="20"/>
      <c r="I15" s="24"/>
      <c r="J15" s="24"/>
      <c r="K15" s="24"/>
      <c r="L15" s="20"/>
      <c r="M15" s="24"/>
      <c r="N15" s="24"/>
      <c r="O15" s="24"/>
    </row>
    <row r="16" spans="1:15" x14ac:dyDescent="0.3">
      <c r="A16" s="11"/>
      <c r="B16" s="11" t="s">
        <v>17</v>
      </c>
      <c r="C16" s="11" t="s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3">
      <c r="A17" s="11">
        <v>7990</v>
      </c>
      <c r="B17" s="15">
        <f>(B28*1+C28*0.5+D28*0.75+E28*0.75+F28*2)/5</f>
        <v>0.5736842105263158</v>
      </c>
      <c r="C17" s="16">
        <f>1/B17</f>
        <v>1.7431192660550459</v>
      </c>
      <c r="F17" s="20"/>
      <c r="G17" s="20"/>
      <c r="H17" s="20"/>
      <c r="I17" s="20"/>
      <c r="J17" s="26"/>
      <c r="K17" s="27"/>
      <c r="L17" s="20"/>
      <c r="M17" s="20"/>
      <c r="N17" s="26"/>
      <c r="O17" s="27"/>
    </row>
    <row r="18" spans="1:15" x14ac:dyDescent="0.3">
      <c r="A18" s="22" t="s">
        <v>33</v>
      </c>
      <c r="B18" s="15">
        <f>(B29*1+C29*0.5+D29*0.75+E29*0.75+F29*2)/5</f>
        <v>1</v>
      </c>
      <c r="C18" s="23">
        <f t="shared" ref="C18:C24" si="0">1/B18</f>
        <v>1</v>
      </c>
      <c r="F18" s="20"/>
      <c r="G18" s="20"/>
      <c r="H18" s="20"/>
      <c r="I18" s="28"/>
      <c r="J18" s="33"/>
      <c r="K18" s="34"/>
      <c r="L18" s="20"/>
      <c r="M18" s="28"/>
      <c r="N18" s="33"/>
      <c r="O18" s="34"/>
    </row>
    <row r="19" spans="1:15" x14ac:dyDescent="0.3">
      <c r="A19" s="11">
        <v>7970</v>
      </c>
      <c r="B19" s="15">
        <f>(B30*1+C30*0.5+D30*0.75+E30*0.75+F30*2)/5</f>
        <v>1.0830466830466832</v>
      </c>
      <c r="C19" s="16">
        <f t="shared" si="0"/>
        <v>0.92332123411978206</v>
      </c>
      <c r="F19" s="20"/>
      <c r="G19" s="20"/>
      <c r="H19" s="20"/>
      <c r="I19" s="20"/>
      <c r="J19" s="26"/>
      <c r="K19" s="27"/>
      <c r="L19" s="20"/>
      <c r="M19" s="20"/>
      <c r="N19" s="26"/>
      <c r="O19" s="27"/>
    </row>
    <row r="20" spans="1:15" x14ac:dyDescent="0.3">
      <c r="A20" s="11">
        <v>7870</v>
      </c>
      <c r="B20" s="15">
        <f>(B31*1+C31*0.5+D31*0.75+E31*0.75+F31*2)/5</f>
        <v>1.223076923076923</v>
      </c>
      <c r="C20" s="16">
        <f t="shared" si="0"/>
        <v>0.8176100628930818</v>
      </c>
      <c r="F20" s="20"/>
      <c r="G20" s="20"/>
      <c r="H20" s="20"/>
      <c r="I20" s="20"/>
      <c r="J20" s="26"/>
      <c r="K20" s="27"/>
      <c r="L20" s="20"/>
      <c r="M20" s="20"/>
      <c r="N20" s="26"/>
      <c r="O20" s="27"/>
    </row>
    <row r="21" spans="1:15" x14ac:dyDescent="0.3">
      <c r="A21" s="11">
        <v>6970</v>
      </c>
      <c r="B21" s="15">
        <f>(B32*1+C32*0.5+D32*0.75+E32*0.75+F32*2)/5</f>
        <v>1.35</v>
      </c>
      <c r="C21" s="16">
        <f>1/B21</f>
        <v>0.7407407407407407</v>
      </c>
      <c r="F21" s="20"/>
      <c r="G21" s="20"/>
      <c r="H21" s="20"/>
      <c r="I21" s="20"/>
      <c r="J21" s="26"/>
      <c r="K21" s="27"/>
      <c r="L21" s="20"/>
      <c r="M21" s="20"/>
      <c r="N21" s="26"/>
      <c r="O21" s="27"/>
    </row>
    <row r="22" spans="1:15" x14ac:dyDescent="0.3">
      <c r="A22" s="11">
        <v>6870</v>
      </c>
      <c r="B22" s="15">
        <f>(B33*1+C33*0.5+D33*0.75+E33*0.75+F33*2)/5</f>
        <v>1.6698412698412697</v>
      </c>
      <c r="C22" s="16">
        <f t="shared" si="0"/>
        <v>0.59885931558935368</v>
      </c>
      <c r="F22" s="20"/>
      <c r="G22" s="20"/>
      <c r="H22" s="20"/>
      <c r="I22" s="20"/>
      <c r="J22" s="26"/>
      <c r="K22" s="27"/>
      <c r="L22" s="20"/>
      <c r="M22" s="20"/>
      <c r="N22" s="26"/>
      <c r="O22" s="27"/>
    </row>
    <row r="23" spans="1:15" x14ac:dyDescent="0.3">
      <c r="A23" s="11">
        <v>5870</v>
      </c>
      <c r="B23" s="15">
        <f>(B34*1+C34*0.5+D34*0.75+E34*0.75+F34*2)/5</f>
        <v>1.4714705882352941</v>
      </c>
      <c r="C23" s="16">
        <f t="shared" si="0"/>
        <v>0.67959224465320811</v>
      </c>
      <c r="F23" s="20"/>
      <c r="G23" s="20"/>
      <c r="H23" s="20"/>
      <c r="I23" s="20"/>
      <c r="J23" s="26"/>
      <c r="K23" s="27"/>
      <c r="L23" s="20"/>
      <c r="M23" s="20"/>
      <c r="N23" s="26"/>
      <c r="O23" s="27"/>
    </row>
    <row r="24" spans="1:15" x14ac:dyDescent="0.3">
      <c r="A24" s="13" t="s">
        <v>15</v>
      </c>
      <c r="B24" s="17">
        <f>(A42*1+B42*0.5+C42*0.75+D42*0.75+E42*2)/5</f>
        <v>0.79166666666666674</v>
      </c>
      <c r="C24" s="18">
        <f t="shared" si="0"/>
        <v>1.263157894736842</v>
      </c>
      <c r="F24" s="20"/>
      <c r="G24" s="20"/>
      <c r="H24" s="20"/>
      <c r="I24" s="20"/>
      <c r="J24" s="31"/>
      <c r="K24" s="32"/>
      <c r="L24" s="20"/>
      <c r="M24" s="20"/>
      <c r="N24" s="35"/>
      <c r="O24" s="32"/>
    </row>
    <row r="26" spans="1:15" x14ac:dyDescent="0.3">
      <c r="A26" s="10" t="s">
        <v>20</v>
      </c>
      <c r="B26" s="8"/>
      <c r="C26" s="8"/>
      <c r="D26" s="8"/>
      <c r="E26" s="8"/>
      <c r="F26" s="9"/>
    </row>
    <row r="27" spans="1:15" x14ac:dyDescent="0.3">
      <c r="A27" s="11"/>
      <c r="B27" s="11" t="s">
        <v>0</v>
      </c>
      <c r="C27" s="11" t="s">
        <v>1</v>
      </c>
      <c r="D27" s="11" t="s">
        <v>3</v>
      </c>
      <c r="E27" s="11" t="s">
        <v>4</v>
      </c>
      <c r="F27" s="11" t="s">
        <v>5</v>
      </c>
    </row>
    <row r="28" spans="1:15" x14ac:dyDescent="0.3">
      <c r="A28" s="11">
        <v>7990</v>
      </c>
      <c r="B28" s="15">
        <f>$D$38/(F7*G7)</f>
        <v>0.5</v>
      </c>
      <c r="C28" s="15">
        <f>$E$8/E7</f>
        <v>1.0526315789473684</v>
      </c>
      <c r="D28" s="15">
        <f>$A$38/(B7*E7)</f>
        <v>0.52631578947368418</v>
      </c>
      <c r="E28" s="15">
        <f>$B$38/(C7*E7)</f>
        <v>0.52631578947368418</v>
      </c>
      <c r="F28" s="15">
        <f>$C$38/(D7*E7)</f>
        <v>0.52631578947368418</v>
      </c>
    </row>
    <row r="29" spans="1:15" ht="16.5" customHeight="1" x14ac:dyDescent="0.3">
      <c r="A29" s="11" t="s">
        <v>29</v>
      </c>
      <c r="B29" s="15">
        <f>$D$38/(F8*G8)</f>
        <v>1</v>
      </c>
      <c r="C29" s="15">
        <f>$E$8/E8</f>
        <v>1</v>
      </c>
      <c r="D29" s="15">
        <f>$A$38/(B8*E8)</f>
        <v>1</v>
      </c>
      <c r="E29" s="15">
        <f>$B$38/(C8*E8)</f>
        <v>1</v>
      </c>
      <c r="F29" s="15">
        <f>$C$38/(D8*E8)</f>
        <v>1</v>
      </c>
    </row>
    <row r="30" spans="1:15" x14ac:dyDescent="0.3">
      <c r="A30" s="11">
        <v>7970</v>
      </c>
      <c r="B30" s="15">
        <f>$D$38/(F9*G9)</f>
        <v>1.0909090909090908</v>
      </c>
      <c r="C30" s="15">
        <f>$E$8/E9</f>
        <v>1.0810810810810811</v>
      </c>
      <c r="D30" s="15">
        <f>$A$38/(B9*E9)</f>
        <v>1.0810810810810811</v>
      </c>
      <c r="E30" s="15">
        <f>$B$38/(C9*E9)</f>
        <v>1.0810810810810811</v>
      </c>
      <c r="F30" s="15">
        <f>$C$38/(D9*E9)</f>
        <v>1.0810810810810811</v>
      </c>
    </row>
    <row r="31" spans="1:15" x14ac:dyDescent="0.3">
      <c r="A31" s="11">
        <v>7870</v>
      </c>
      <c r="B31" s="15">
        <f>$D$38/(F10*G10)</f>
        <v>1.5</v>
      </c>
      <c r="C31" s="15">
        <f>$E$8/E10</f>
        <v>1.0256410256410255</v>
      </c>
      <c r="D31" s="15">
        <f>$A$38/(B10*E10)</f>
        <v>1.3675213675213675</v>
      </c>
      <c r="E31" s="15">
        <f>$B$38/(C10*E10)</f>
        <v>1.3675213675213675</v>
      </c>
      <c r="F31" s="15">
        <f>$C$38/(D10*E10)</f>
        <v>1.0256410256410255</v>
      </c>
      <c r="H31" s="20"/>
    </row>
    <row r="32" spans="1:15" x14ac:dyDescent="0.3">
      <c r="A32" s="11">
        <v>6970</v>
      </c>
      <c r="B32" s="15">
        <f>$D$38/(F11*G11)</f>
        <v>1.6363636363636365</v>
      </c>
      <c r="C32" s="15">
        <f>$E$8/E11</f>
        <v>1.1363636363636365</v>
      </c>
      <c r="D32" s="15">
        <f>$A$38/(B11*E11)</f>
        <v>1.5151515151515151</v>
      </c>
      <c r="E32" s="15">
        <f>$B$38/(C11*E11)</f>
        <v>1.5151515151515151</v>
      </c>
      <c r="F32" s="15">
        <f>$C$38/(D11*E11)</f>
        <v>1.1363636363636365</v>
      </c>
    </row>
    <row r="33" spans="1:6" x14ac:dyDescent="0.3">
      <c r="A33" s="11">
        <v>6870</v>
      </c>
      <c r="B33" s="15">
        <f>$D$38/(F12*G12)</f>
        <v>2.1428571428571428</v>
      </c>
      <c r="C33" s="15">
        <f>$E$8/E12</f>
        <v>1.1111111111111112</v>
      </c>
      <c r="D33" s="15">
        <f>$A$38/(B12*E12)</f>
        <v>2.0317460317460316</v>
      </c>
      <c r="E33" s="15">
        <f>$B$38/(C12*E12)</f>
        <v>2.5396825396825395</v>
      </c>
      <c r="F33" s="15">
        <f>$C$38/(D12*E12)</f>
        <v>1.1111111111111112</v>
      </c>
    </row>
    <row r="34" spans="1:6" x14ac:dyDescent="0.3">
      <c r="A34" s="11">
        <v>5870</v>
      </c>
      <c r="B34" s="15">
        <f>$D$38/(F13*G13)</f>
        <v>1.875</v>
      </c>
      <c r="C34" s="15">
        <f>$E$8/E13</f>
        <v>1.1764705882352942</v>
      </c>
      <c r="D34" s="15">
        <f>$A$38/(B13*E13)</f>
        <v>1.5058823529411764</v>
      </c>
      <c r="E34" s="15">
        <f>$B$38/(C13*E13)</f>
        <v>1.8823529411764706</v>
      </c>
      <c r="F34" s="15">
        <f>$C$38/(D13*E13)</f>
        <v>1.1764705882352942</v>
      </c>
    </row>
    <row r="36" spans="1:6" x14ac:dyDescent="0.3">
      <c r="A36" s="10" t="s">
        <v>12</v>
      </c>
      <c r="B36" s="8"/>
      <c r="C36" s="8"/>
      <c r="D36" s="9"/>
    </row>
    <row r="37" spans="1:6" x14ac:dyDescent="0.3">
      <c r="A37" s="11" t="s">
        <v>6</v>
      </c>
      <c r="B37" s="11" t="s">
        <v>7</v>
      </c>
      <c r="C37" s="11" t="s">
        <v>8</v>
      </c>
      <c r="D37" s="11" t="s">
        <v>11</v>
      </c>
    </row>
    <row r="38" spans="1:6" x14ac:dyDescent="0.3">
      <c r="A38" s="15">
        <f>$B$8*$E$8</f>
        <v>2048000</v>
      </c>
      <c r="B38" s="15">
        <f>$C$8*$E$8</f>
        <v>128000</v>
      </c>
      <c r="C38" s="15">
        <f>$D$8*$E$8</f>
        <v>32000</v>
      </c>
      <c r="D38" s="15">
        <f>$F$8*$G$8</f>
        <v>2304000</v>
      </c>
    </row>
    <row r="40" spans="1:6" x14ac:dyDescent="0.3">
      <c r="A40" s="2" t="s">
        <v>21</v>
      </c>
      <c r="B40" s="5"/>
      <c r="C40" s="5"/>
      <c r="D40" s="5"/>
      <c r="E40" s="6"/>
    </row>
    <row r="41" spans="1:6" x14ac:dyDescent="0.3">
      <c r="A41" s="13" t="s">
        <v>0</v>
      </c>
      <c r="B41" s="13" t="s">
        <v>1</v>
      </c>
      <c r="C41" s="13" t="s">
        <v>3</v>
      </c>
      <c r="D41" s="13" t="s">
        <v>4</v>
      </c>
      <c r="E41" s="13" t="s">
        <v>5</v>
      </c>
    </row>
    <row r="42" spans="1:6" x14ac:dyDescent="0.3">
      <c r="A42" s="15">
        <f>D38/(E3*F3)</f>
        <v>1</v>
      </c>
      <c r="B42" s="15">
        <f>850/D3</f>
        <v>0.85</v>
      </c>
      <c r="C42" s="15">
        <f>A38/(A3*D3)</f>
        <v>0.8</v>
      </c>
      <c r="D42" s="15">
        <f>B38/(B3*D3)</f>
        <v>0.8</v>
      </c>
      <c r="E42" s="15">
        <f>C38/(C3*D3)</f>
        <v>0.66666666666666663</v>
      </c>
    </row>
  </sheetData>
  <mergeCells count="8">
    <mergeCell ref="M15:O15"/>
    <mergeCell ref="A5:G5"/>
    <mergeCell ref="A1:F1"/>
    <mergeCell ref="A40:E40"/>
    <mergeCell ref="A36:D36"/>
    <mergeCell ref="A26:F26"/>
    <mergeCell ref="A15:C15"/>
    <mergeCell ref="I15:K1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nVIDIA</vt:lpstr>
      <vt:lpstr>AMD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이대근</dc:creator>
  <cp:lastModifiedBy>admin</cp:lastModifiedBy>
  <dcterms:created xsi:type="dcterms:W3CDTF">2010-03-03T06:29:05Z</dcterms:created>
  <dcterms:modified xsi:type="dcterms:W3CDTF">2013-09-11T17:35:48Z</dcterms:modified>
</cp:coreProperties>
</file>